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отчет" sheetId="2" r:id="rId1"/>
  </sheets>
  <definedNames>
    <definedName name="_xlnm.Print_Area" localSheetId="0">отчет!$A$4:$C$42</definedName>
  </definedNames>
  <calcPr calcId="124519"/>
</workbook>
</file>

<file path=xl/calcChain.xml><?xml version="1.0" encoding="utf-8"?>
<calcChain xmlns="http://schemas.openxmlformats.org/spreadsheetml/2006/main">
  <c r="E60" i="2"/>
  <c r="D56"/>
  <c r="E61" s="1"/>
  <c r="E63" s="1"/>
  <c r="E69" s="1"/>
  <c r="B67"/>
  <c r="C53" l="1"/>
  <c r="D53"/>
  <c r="B71" s="1"/>
  <c r="B72" s="1"/>
  <c r="B53"/>
  <c r="B61" s="1"/>
  <c r="B69" s="1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7"/>
  <c r="E26"/>
  <c r="E25"/>
  <c r="E24"/>
  <c r="E23"/>
  <c r="E22"/>
  <c r="E21"/>
  <c r="E20"/>
  <c r="E19"/>
  <c r="E18"/>
  <c r="E17"/>
  <c r="E16"/>
  <c r="E15"/>
  <c r="E14"/>
  <c r="E12"/>
  <c r="E11"/>
  <c r="E10"/>
  <c r="B63" l="1"/>
  <c r="E53"/>
  <c r="B73" s="1"/>
</calcChain>
</file>

<file path=xl/sharedStrings.xml><?xml version="1.0" encoding="utf-8"?>
<sst xmlns="http://schemas.openxmlformats.org/spreadsheetml/2006/main" count="110" uniqueCount="79">
  <si>
    <t>Адрес многоквартирного дома</t>
  </si>
  <si>
    <t>количество заявок на устранение аварийных ситуаций ;</t>
  </si>
  <si>
    <t>количество рассмотренных обращений по вопросам управления (обслуживания) ;</t>
  </si>
  <si>
    <t>Перечень работ и услуг</t>
  </si>
  <si>
    <t>Фактически начислено собственникам, руб.</t>
  </si>
  <si>
    <t>Плановые затраты, руб.</t>
  </si>
  <si>
    <t>Фактические затраты, руб.</t>
  </si>
  <si>
    <t>Разница, руб. (3)-(4)</t>
  </si>
  <si>
    <t>СОДЕРЖАНИЕ И РЕМОНТ ЖИЛЬЯ</t>
  </si>
  <si>
    <t>1. Общестроительные работы</t>
  </si>
  <si>
    <t>1.1. Весенний и осенний осмотр конструктивных элементов зданий, составление дефектного акта обследования.</t>
  </si>
  <si>
    <t>1.2. Очистка от снега крыши дома, сбивание сосулек.</t>
  </si>
  <si>
    <t>1.3. Укрепление водосточных труб, колеи, воронок. Прочистка приемных воронок и водостоков.</t>
  </si>
  <si>
    <t>2. Сантехнические работы</t>
  </si>
  <si>
    <t>2.1. Аварийно - диспетчерское обслуживание по устранению неисправностей в местах общего пользования по заявкам жильцов.</t>
  </si>
  <si>
    <t>2.2. Устранение засоров канализации и ликвидация затоплений подвальных помещений. Чистка внутренней канализации до выпуска в колодец.</t>
  </si>
  <si>
    <t>2.4 Ревизия запорной арматуры теплового узла. Поверка (замена) манометров, термометров, снятие, калибровка, установка конусов (сопла).</t>
  </si>
  <si>
    <t>2.5. Временная заделка свищей и трещин на трубопроводах и стояках, набивка сальников компенсационных патрубков, смена прокладок, проверка состояния креплений трубопроводов, проверка исправности канализационных вытяжек, -смена прокладок, набивка сальников в вентилях, задвижках, крапах: уплотнение сгонов, временное устранение свищей и трещин на трубопроводе и стояках холодного и горячего водоснабжения.</t>
  </si>
  <si>
    <t>2.6. Устранение незначительных неисправностей в системе отопления (притирка запорной арматуры, мелкий ремонт или восстановление теплоизоляции, ликвидация воздушных пробок и т.п.).</t>
  </si>
  <si>
    <t>2.7. Утепление трубопроводов в чердачных и подвальных помещениях . Ремонт, регулировка и испытание систем центрального отопления. Промывка и опрессовка системы отопления.</t>
  </si>
  <si>
    <t>2.8. Частичная замена, ремонт, восстановление работоспособности отдельных участков трубопроводов отопления, водоснабжения, канализации, в том числе аварийные участков.</t>
  </si>
  <si>
    <t>2.9. Выполнение сварочных работ, изготовление отдельных деталей, конструкций.</t>
  </si>
  <si>
    <t>3. Электротехнические работы</t>
  </si>
  <si>
    <t>3.1. Аварийно-диспетчерское обслуживание по устранению неисправностей электрооборудования в местах общего пользования но заявкам жильцов</t>
  </si>
  <si>
    <t>3.2. Проведение осмотров (обследований) электросетей и электрооборудования в период подготовки к сезонной эксплуатации.</t>
  </si>
  <si>
    <t>3.3. Замена перегоревших электроламп, ремонт выключателей, мелкий ремонт электропроводки. Очистка этажных щитов от мусора и пыли, осмотр целостности проводки, замер напряжения и пр.</t>
  </si>
  <si>
    <t>3.4. Проверка заземления оболочки кабеля, замеры сопротивления изоляции проводов.</t>
  </si>
  <si>
    <t>3.5. Ремонт электрооборудования в местах обшего пользования ( лестничных клеток, подвалов, чердаков, вестибюлей)</t>
  </si>
  <si>
    <t>3.6. Ремонт электрощитов и вводно-распределительных устройств.</t>
  </si>
  <si>
    <t>3.7. Ремонт и смена светильников, патронов, выключателей в местах общего пользования.</t>
  </si>
  <si>
    <t>3.8. Смена пакетных переключателей, отдельных участков электропроводки, проверка и зачистка контактов, замена отдельных элементов электрооборудования.</t>
  </si>
  <si>
    <t>4. Уборка придомовой территории    (Санитарное содержание жилого дома и территории)</t>
  </si>
  <si>
    <t>4.1. Сдвигание снега в дни сильных снегопадов.</t>
  </si>
  <si>
    <t>4.2. Очистка территории от наледи и льда.</t>
  </si>
  <si>
    <t>4.3. Удаление снега с крыши козырьков над входом в подъезд.</t>
  </si>
  <si>
    <t>4.4. Механизированная уборка, очистки территории от уплотненного снега.</t>
  </si>
  <si>
    <t>4.5. Уборка газонов от мусора.</t>
  </si>
  <si>
    <t>4.6. Выкашивание газонов.</t>
  </si>
  <si>
    <t>4.7. Проведение дератизации и дезинфекции в местах общего пользования и подвалах</t>
  </si>
  <si>
    <t>4.8. Устранение засоров.</t>
  </si>
  <si>
    <t>5. Уборка подъездов</t>
  </si>
  <si>
    <t>6. Сбор и вывоз ТБО</t>
  </si>
  <si>
    <t>Всего работ и услуг по содержанию общего имущества с НДС</t>
  </si>
  <si>
    <t>ОДН</t>
  </si>
  <si>
    <t>ОДН ХВС</t>
  </si>
  <si>
    <t>ОДН электроэнергия</t>
  </si>
  <si>
    <t>1.4. Замена разбитых стекол окон в подъездах, ремонт и укрепление входных тамбурных дверей.</t>
  </si>
  <si>
    <t xml:space="preserve">1.5. Восстановление поврежденных участков вентиляционных продухов. </t>
  </si>
  <si>
    <t xml:space="preserve">1.6. Проверка тяги вентиляционных каналов с прочисткой. </t>
  </si>
  <si>
    <t>1.7. Уборка чердачных помещений.</t>
  </si>
  <si>
    <t>1.8. Устранение неисправностей в местах общего пользования по заявкам жильцов.</t>
  </si>
  <si>
    <t>1.9. Заделка выбоин и трещин на поверхности фасада. Восстановление участков фактурного слоя штукатурки.</t>
  </si>
  <si>
    <t>1.10. Ремонт отдельных участков кровли, парапета, пожарных лестниц, ограждений. Ремонт и замена отдельных участков рулонных покрытий. Ремонт примыканий к парапету и выступающим конструкциям.</t>
  </si>
  <si>
    <t>1.11. Заделка выбоин и трещин ступеней и плошадок. Частичная замена и восстановление, и укрепление металлических перил. Частичный ремонт крылец, козырьков над входами в подъезды, подвалы, нал балконами верхних этажей.</t>
  </si>
  <si>
    <t>1.12. Ремонт малых форм, покраска.</t>
  </si>
  <si>
    <t>1.13. Восстановление и замена отдельных элементов оконных блоков и переплетов, дверных коробок и дверей. Навеска пружин.</t>
  </si>
  <si>
    <t>1.14. Обустройство придомовой территории (асфальтирование)</t>
  </si>
  <si>
    <t>Отчет по затратам на управление, содержание и ремонт общего имущества многоквартирного дома за 2017 г.</t>
  </si>
  <si>
    <t>Содержание общего имущества (руб.)</t>
  </si>
  <si>
    <t>Текущий ремонт общего имущества (руб.)</t>
  </si>
  <si>
    <t>Капитальный ремонт общего имущества (руб.)</t>
  </si>
  <si>
    <t>Оплата общедомовых нужд (руб.)</t>
  </si>
  <si>
    <t>1. Долг (остаток) на начало года</t>
  </si>
  <si>
    <t>-</t>
  </si>
  <si>
    <t>2. Начислено, всего</t>
  </si>
  <si>
    <t>в том числе:</t>
  </si>
  <si>
    <t>2.1. Начислено населению</t>
  </si>
  <si>
    <t>2.2. Начислено по нежилым помещениям</t>
  </si>
  <si>
    <t>3. Оплачено, всего</t>
  </si>
  <si>
    <t>3.1. Оплачено населением</t>
  </si>
  <si>
    <t>3.2. Оплачено по нежилым помещениям</t>
  </si>
  <si>
    <t>4. Задолженность на конец отчетного года</t>
  </si>
  <si>
    <t>5. Получено денежных средств за рекламу, аренду и т.д.</t>
  </si>
  <si>
    <t>6. Выполнено работ (оказано услуг)</t>
  </si>
  <si>
    <t xml:space="preserve">7. Остаток на конец отчетного года </t>
  </si>
  <si>
    <t>(«-» – перевыполнено работ;</t>
  </si>
  <si>
    <t>«+» – недовыполнено работ)</t>
  </si>
  <si>
    <t>г. Сибай, ул. Заки Валиди, 48/2</t>
  </si>
  <si>
    <t>Отчет МУП "Сибайводоканал" о выполнении Договора управления многоквартирным домом от 01.03.2016 г.
без предоставления коммунальных услуг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</si>
</sst>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showZeros="0" tabSelected="1" topLeftCell="A43" workbookViewId="0">
      <selection activeCell="A57" sqref="A57"/>
    </sheetView>
  </sheetViews>
  <sheetFormatPr defaultRowHeight="15.75"/>
  <cols>
    <col min="1" max="1" width="57.5703125" style="3" customWidth="1"/>
    <col min="2" max="2" width="16" style="4" customWidth="1"/>
    <col min="3" max="3" width="13.5703125" style="4" customWidth="1"/>
    <col min="4" max="4" width="13.140625" style="5" customWidth="1"/>
    <col min="5" max="5" width="10.42578125" style="3" customWidth="1"/>
    <col min="6" max="16384" width="9.140625" style="3"/>
  </cols>
  <sheetData>
    <row r="1" spans="1:5" ht="31.5" customHeight="1">
      <c r="A1" s="26" t="s">
        <v>78</v>
      </c>
      <c r="B1" s="27"/>
      <c r="C1" s="27"/>
      <c r="D1" s="27"/>
      <c r="E1" s="27"/>
    </row>
    <row r="2" spans="1:5">
      <c r="A2" s="28"/>
      <c r="B2" s="28"/>
      <c r="C2" s="28"/>
      <c r="D2" s="28"/>
      <c r="E2" s="28"/>
    </row>
    <row r="3" spans="1:5">
      <c r="A3" s="6" t="s">
        <v>0</v>
      </c>
      <c r="B3" s="29" t="s">
        <v>77</v>
      </c>
      <c r="C3" s="29"/>
      <c r="D3" s="29"/>
      <c r="E3" s="29"/>
    </row>
    <row r="4" spans="1:5">
      <c r="A4" s="6" t="s">
        <v>1</v>
      </c>
      <c r="B4" s="30">
        <v>17</v>
      </c>
      <c r="C4" s="30"/>
      <c r="D4" s="30"/>
      <c r="E4" s="30"/>
    </row>
    <row r="5" spans="1:5" ht="31.5">
      <c r="A5" s="7" t="s">
        <v>2</v>
      </c>
      <c r="B5" s="30">
        <v>12</v>
      </c>
      <c r="C5" s="30"/>
      <c r="D5" s="30"/>
      <c r="E5" s="30"/>
    </row>
    <row r="6" spans="1:5">
      <c r="A6" s="31"/>
      <c r="B6" s="31"/>
      <c r="C6" s="31"/>
      <c r="D6" s="31"/>
    </row>
    <row r="7" spans="1:5" ht="60">
      <c r="A7" s="18" t="s">
        <v>3</v>
      </c>
      <c r="B7" s="8" t="s">
        <v>4</v>
      </c>
      <c r="C7" s="8" t="s">
        <v>5</v>
      </c>
      <c r="D7" s="8" t="s">
        <v>6</v>
      </c>
      <c r="E7" s="8" t="s">
        <v>7</v>
      </c>
    </row>
    <row r="8" spans="1:5">
      <c r="A8" s="19" t="s">
        <v>8</v>
      </c>
      <c r="B8" s="9"/>
      <c r="C8" s="9"/>
      <c r="D8" s="9"/>
      <c r="E8" s="9"/>
    </row>
    <row r="9" spans="1:5">
      <c r="A9" s="10" t="s">
        <v>9</v>
      </c>
      <c r="B9" s="3"/>
      <c r="C9" s="1"/>
      <c r="D9" s="11"/>
      <c r="E9" s="11"/>
    </row>
    <row r="10" spans="1:5" ht="47.25">
      <c r="A10" s="12" t="s">
        <v>10</v>
      </c>
      <c r="B10" s="13">
        <v>2179.8719999999998</v>
      </c>
      <c r="C10" s="13">
        <v>2179.8719999999998</v>
      </c>
      <c r="D10" s="13">
        <v>2179.8719999999998</v>
      </c>
      <c r="E10" s="13">
        <f>C10-D10</f>
        <v>0</v>
      </c>
    </row>
    <row r="11" spans="1:5">
      <c r="A11" s="12" t="s">
        <v>11</v>
      </c>
      <c r="B11" s="13">
        <v>4359.7439999999997</v>
      </c>
      <c r="C11" s="13">
        <v>4359.7439999999997</v>
      </c>
      <c r="D11" s="13">
        <v>4359.7439999999997</v>
      </c>
      <c r="E11" s="13">
        <f t="shared" ref="E11:E52" si="0">C11-D11</f>
        <v>0</v>
      </c>
    </row>
    <row r="12" spans="1:5" ht="31.5">
      <c r="A12" s="12" t="s">
        <v>12</v>
      </c>
      <c r="B12" s="13">
        <v>726.62399999999991</v>
      </c>
      <c r="C12" s="13">
        <v>726.62399999999991</v>
      </c>
      <c r="D12" s="13">
        <v>726.62399999999991</v>
      </c>
      <c r="E12" s="13">
        <f t="shared" si="0"/>
        <v>0</v>
      </c>
    </row>
    <row r="13" spans="1:5" ht="31.5">
      <c r="A13" s="2" t="s">
        <v>46</v>
      </c>
      <c r="B13" s="13">
        <v>19418.400000000001</v>
      </c>
      <c r="C13" s="13">
        <v>19418.400000000001</v>
      </c>
      <c r="D13" s="13">
        <v>19418.400000000001</v>
      </c>
      <c r="E13" s="13"/>
    </row>
    <row r="14" spans="1:5" ht="31.5">
      <c r="A14" s="12" t="s">
        <v>47</v>
      </c>
      <c r="B14" s="13">
        <v>19418.400000000001</v>
      </c>
      <c r="C14" s="13">
        <v>19418.400000000001</v>
      </c>
      <c r="D14" s="13">
        <v>19418.400000000001</v>
      </c>
      <c r="E14" s="13">
        <f t="shared" si="0"/>
        <v>0</v>
      </c>
    </row>
    <row r="15" spans="1:5" ht="31.5">
      <c r="A15" s="12" t="s">
        <v>48</v>
      </c>
      <c r="B15" s="13">
        <v>13780.8</v>
      </c>
      <c r="C15" s="13">
        <v>13780.8</v>
      </c>
      <c r="D15" s="13">
        <v>4593.6000000000004</v>
      </c>
      <c r="E15" s="13">
        <f t="shared" si="0"/>
        <v>9187.1999999999989</v>
      </c>
    </row>
    <row r="16" spans="1:5">
      <c r="A16" s="12" t="s">
        <v>49</v>
      </c>
      <c r="B16" s="13">
        <v>11588.4</v>
      </c>
      <c r="C16" s="13">
        <v>11588.4</v>
      </c>
      <c r="D16" s="13">
        <v>11588.4</v>
      </c>
      <c r="E16" s="13">
        <f t="shared" si="0"/>
        <v>0</v>
      </c>
    </row>
    <row r="17" spans="1:5" ht="31.5">
      <c r="A17" s="12" t="s">
        <v>50</v>
      </c>
      <c r="B17" s="13">
        <v>6890.4</v>
      </c>
      <c r="C17" s="13">
        <v>6890.4</v>
      </c>
      <c r="D17" s="13">
        <v>6890.4</v>
      </c>
      <c r="E17" s="13">
        <f t="shared" si="0"/>
        <v>0</v>
      </c>
    </row>
    <row r="18" spans="1:5" ht="31.5">
      <c r="A18" s="12" t="s">
        <v>51</v>
      </c>
      <c r="B18" s="13">
        <v>13467.6</v>
      </c>
      <c r="C18" s="13">
        <v>13467.6</v>
      </c>
      <c r="D18" s="13">
        <v>13467.6</v>
      </c>
      <c r="E18" s="13">
        <f t="shared" si="0"/>
        <v>0</v>
      </c>
    </row>
    <row r="19" spans="1:5" ht="63">
      <c r="A19" s="12" t="s">
        <v>52</v>
      </c>
      <c r="B19" s="13">
        <v>4359.7439999999997</v>
      </c>
      <c r="C19" s="13">
        <v>4359.7439999999997</v>
      </c>
      <c r="D19" s="13">
        <v>4359.7439999999997</v>
      </c>
      <c r="E19" s="13">
        <f t="shared" si="0"/>
        <v>0</v>
      </c>
    </row>
    <row r="20" spans="1:5" ht="78.75">
      <c r="A20" s="12" t="s">
        <v>53</v>
      </c>
      <c r="B20" s="13">
        <v>4359.7439999999997</v>
      </c>
      <c r="C20" s="13">
        <v>4359.7439999999997</v>
      </c>
      <c r="D20" s="13">
        <v>4359.7439999999997</v>
      </c>
      <c r="E20" s="13">
        <f t="shared" si="0"/>
        <v>0</v>
      </c>
    </row>
    <row r="21" spans="1:5">
      <c r="A21" s="12" t="s">
        <v>54</v>
      </c>
      <c r="B21" s="13">
        <v>5086.3679999999995</v>
      </c>
      <c r="C21" s="13">
        <v>5086.3679999999995</v>
      </c>
      <c r="D21" s="13">
        <v>5086.3679999999995</v>
      </c>
      <c r="E21" s="13">
        <f t="shared" si="0"/>
        <v>0</v>
      </c>
    </row>
    <row r="22" spans="1:5" ht="47.25">
      <c r="A22" s="12" t="s">
        <v>55</v>
      </c>
      <c r="B22" s="13">
        <v>2906.4959999999996</v>
      </c>
      <c r="C22" s="13">
        <v>2906.4959999999996</v>
      </c>
      <c r="D22" s="13">
        <v>2906.4959999999996</v>
      </c>
      <c r="E22" s="13">
        <f t="shared" si="0"/>
        <v>0</v>
      </c>
    </row>
    <row r="23" spans="1:5" ht="31.5">
      <c r="A23" s="12" t="s">
        <v>56</v>
      </c>
      <c r="B23" s="13">
        <v>81745.2</v>
      </c>
      <c r="C23" s="13">
        <v>81745.2</v>
      </c>
      <c r="D23" s="13">
        <v>81745.2</v>
      </c>
      <c r="E23" s="13">
        <f t="shared" si="0"/>
        <v>0</v>
      </c>
    </row>
    <row r="24" spans="1:5">
      <c r="A24" s="12" t="s">
        <v>13</v>
      </c>
      <c r="B24" s="13">
        <v>0</v>
      </c>
      <c r="C24" s="13">
        <v>0</v>
      </c>
      <c r="D24" s="13">
        <v>0</v>
      </c>
      <c r="E24" s="13">
        <f t="shared" si="0"/>
        <v>0</v>
      </c>
    </row>
    <row r="25" spans="1:5" ht="47.25">
      <c r="A25" s="12" t="s">
        <v>14</v>
      </c>
      <c r="B25" s="13">
        <v>16311.455999999998</v>
      </c>
      <c r="C25" s="13">
        <v>16311.455999999998</v>
      </c>
      <c r="D25" s="13">
        <v>16311.455999999998</v>
      </c>
      <c r="E25" s="13">
        <f t="shared" si="0"/>
        <v>0</v>
      </c>
    </row>
    <row r="26" spans="1:5" ht="47.25">
      <c r="A26" s="12" t="s">
        <v>15</v>
      </c>
      <c r="B26" s="13">
        <v>5437.152</v>
      </c>
      <c r="C26" s="13">
        <v>5437.152</v>
      </c>
      <c r="D26" s="13">
        <v>5437.152</v>
      </c>
      <c r="E26" s="13">
        <f t="shared" si="0"/>
        <v>0</v>
      </c>
    </row>
    <row r="27" spans="1:5" ht="47.25">
      <c r="A27" s="12" t="s">
        <v>16</v>
      </c>
      <c r="B27" s="13">
        <v>8155.7279999999992</v>
      </c>
      <c r="C27" s="13">
        <v>8155.7279999999992</v>
      </c>
      <c r="D27" s="13">
        <v>8155.7279999999992</v>
      </c>
      <c r="E27" s="13">
        <f t="shared" si="0"/>
        <v>0</v>
      </c>
    </row>
    <row r="28" spans="1:5" ht="141.75">
      <c r="A28" s="12" t="s">
        <v>17</v>
      </c>
      <c r="B28" s="13">
        <v>8155.7279999999992</v>
      </c>
      <c r="C28" s="13">
        <v>8155.7279999999992</v>
      </c>
      <c r="D28" s="13">
        <v>8155.7279999999992</v>
      </c>
      <c r="E28" s="13"/>
    </row>
    <row r="29" spans="1:5" ht="63">
      <c r="A29" s="12" t="s">
        <v>18</v>
      </c>
      <c r="B29" s="13">
        <v>8155.7279999999992</v>
      </c>
      <c r="C29" s="13">
        <v>8155.7279999999992</v>
      </c>
      <c r="D29" s="13">
        <v>8155.7279999999992</v>
      </c>
      <c r="E29" s="13">
        <f t="shared" si="0"/>
        <v>0</v>
      </c>
    </row>
    <row r="30" spans="1:5" ht="63">
      <c r="A30" s="12" t="s">
        <v>19</v>
      </c>
      <c r="B30" s="13">
        <v>5437.152</v>
      </c>
      <c r="C30" s="13">
        <v>5437.152</v>
      </c>
      <c r="D30" s="13">
        <v>5437.152</v>
      </c>
      <c r="E30" s="13">
        <f t="shared" si="0"/>
        <v>0</v>
      </c>
    </row>
    <row r="31" spans="1:5" ht="63">
      <c r="A31" s="12" t="s">
        <v>20</v>
      </c>
      <c r="B31" s="13">
        <v>4077.8639999999996</v>
      </c>
      <c r="C31" s="13">
        <v>4077.8639999999996</v>
      </c>
      <c r="D31" s="13">
        <v>4077.8639999999996</v>
      </c>
      <c r="E31" s="13">
        <f t="shared" si="0"/>
        <v>0</v>
      </c>
    </row>
    <row r="32" spans="1:5" ht="31.5">
      <c r="A32" s="12" t="s">
        <v>21</v>
      </c>
      <c r="B32" s="13">
        <v>4077.8639999999996</v>
      </c>
      <c r="C32" s="13">
        <v>4077.8639999999996</v>
      </c>
      <c r="D32" s="13">
        <v>4077.8639999999996</v>
      </c>
      <c r="E32" s="13">
        <f t="shared" si="0"/>
        <v>0</v>
      </c>
    </row>
    <row r="33" spans="1:5">
      <c r="A33" s="12" t="s">
        <v>22</v>
      </c>
      <c r="B33" s="13">
        <v>0</v>
      </c>
      <c r="C33" s="13">
        <v>0</v>
      </c>
      <c r="D33" s="13">
        <v>0</v>
      </c>
      <c r="E33" s="13">
        <f t="shared" si="0"/>
        <v>0</v>
      </c>
    </row>
    <row r="34" spans="1:5" ht="47.25">
      <c r="A34" s="12" t="s">
        <v>23</v>
      </c>
      <c r="B34" s="13">
        <v>18792</v>
      </c>
      <c r="C34" s="13">
        <v>18792</v>
      </c>
      <c r="D34" s="13">
        <v>18792</v>
      </c>
      <c r="E34" s="13">
        <f t="shared" si="0"/>
        <v>0</v>
      </c>
    </row>
    <row r="35" spans="1:5" ht="47.25">
      <c r="A35" s="12" t="s">
        <v>24</v>
      </c>
      <c r="B35" s="13">
        <v>3132</v>
      </c>
      <c r="C35" s="13">
        <v>3132</v>
      </c>
      <c r="D35" s="13">
        <v>3132</v>
      </c>
      <c r="E35" s="13">
        <f t="shared" si="0"/>
        <v>0</v>
      </c>
    </row>
    <row r="36" spans="1:5" ht="63">
      <c r="A36" s="12" t="s">
        <v>25</v>
      </c>
      <c r="B36" s="13">
        <v>3132</v>
      </c>
      <c r="C36" s="13">
        <v>3132</v>
      </c>
      <c r="D36" s="13">
        <v>3132</v>
      </c>
      <c r="E36" s="13">
        <f t="shared" si="0"/>
        <v>0</v>
      </c>
    </row>
    <row r="37" spans="1:5" ht="31.5">
      <c r="A37" s="12" t="s">
        <v>26</v>
      </c>
      <c r="B37" s="13">
        <v>3132</v>
      </c>
      <c r="C37" s="13">
        <v>3132</v>
      </c>
      <c r="D37" s="13">
        <v>3132</v>
      </c>
      <c r="E37" s="13">
        <f t="shared" si="0"/>
        <v>0</v>
      </c>
    </row>
    <row r="38" spans="1:5" ht="47.25">
      <c r="A38" s="12" t="s">
        <v>27</v>
      </c>
      <c r="B38" s="13">
        <v>3132</v>
      </c>
      <c r="C38" s="13">
        <v>3132</v>
      </c>
      <c r="D38" s="13">
        <v>3132</v>
      </c>
      <c r="E38" s="13">
        <f t="shared" si="0"/>
        <v>0</v>
      </c>
    </row>
    <row r="39" spans="1:5" ht="31.5">
      <c r="A39" s="12" t="s">
        <v>28</v>
      </c>
      <c r="B39" s="13">
        <v>2349</v>
      </c>
      <c r="C39" s="13">
        <v>2349</v>
      </c>
      <c r="D39" s="13">
        <v>2349</v>
      </c>
      <c r="E39" s="13">
        <f t="shared" si="0"/>
        <v>0</v>
      </c>
    </row>
    <row r="40" spans="1:5" ht="31.5">
      <c r="A40" s="12" t="s">
        <v>29</v>
      </c>
      <c r="B40" s="13">
        <v>3132</v>
      </c>
      <c r="C40" s="13">
        <v>3132</v>
      </c>
      <c r="D40" s="13">
        <v>3132</v>
      </c>
      <c r="E40" s="13">
        <f t="shared" si="0"/>
        <v>0</v>
      </c>
    </row>
    <row r="41" spans="1:5" ht="63">
      <c r="A41" s="12" t="s">
        <v>30</v>
      </c>
      <c r="B41" s="13">
        <v>2349</v>
      </c>
      <c r="C41" s="13">
        <v>2349</v>
      </c>
      <c r="D41" s="13">
        <v>2349</v>
      </c>
      <c r="E41" s="13">
        <f t="shared" si="0"/>
        <v>0</v>
      </c>
    </row>
    <row r="42" spans="1:5" ht="31.5">
      <c r="A42" s="12" t="s">
        <v>31</v>
      </c>
      <c r="B42" s="13">
        <v>0</v>
      </c>
      <c r="C42" s="13">
        <v>0</v>
      </c>
      <c r="D42" s="13">
        <v>0</v>
      </c>
      <c r="E42" s="13">
        <f t="shared" si="0"/>
        <v>0</v>
      </c>
    </row>
    <row r="43" spans="1:5">
      <c r="A43" s="12" t="s">
        <v>32</v>
      </c>
      <c r="B43" s="13">
        <v>14204.559600000001</v>
      </c>
      <c r="C43" s="13">
        <v>14204.559600000001</v>
      </c>
      <c r="D43" s="13">
        <v>14204.559600000001</v>
      </c>
      <c r="E43" s="13">
        <f t="shared" si="0"/>
        <v>0</v>
      </c>
    </row>
    <row r="44" spans="1:5">
      <c r="A44" s="12" t="s">
        <v>33</v>
      </c>
      <c r="B44" s="13">
        <v>6577.2</v>
      </c>
      <c r="C44" s="13">
        <v>6577.2</v>
      </c>
      <c r="D44" s="13">
        <v>6577.2</v>
      </c>
      <c r="E44" s="13">
        <f t="shared" si="0"/>
        <v>0</v>
      </c>
    </row>
    <row r="45" spans="1:5" ht="31.5">
      <c r="A45" s="12" t="s">
        <v>34</v>
      </c>
      <c r="B45" s="13">
        <v>10038.999600000001</v>
      </c>
      <c r="C45" s="13">
        <v>10038.999600000001</v>
      </c>
      <c r="D45" s="13">
        <v>10038.999600000001</v>
      </c>
      <c r="E45" s="13">
        <f t="shared" si="0"/>
        <v>0</v>
      </c>
    </row>
    <row r="46" spans="1:5" ht="31.5">
      <c r="A46" s="12" t="s">
        <v>35</v>
      </c>
      <c r="B46" s="13">
        <v>6577.2</v>
      </c>
      <c r="C46" s="13">
        <v>6577.2</v>
      </c>
      <c r="D46" s="13">
        <v>6577.2</v>
      </c>
      <c r="E46" s="13">
        <f t="shared" si="0"/>
        <v>0</v>
      </c>
    </row>
    <row r="47" spans="1:5">
      <c r="A47" s="12" t="s">
        <v>36</v>
      </c>
      <c r="B47" s="13">
        <v>6577.2</v>
      </c>
      <c r="C47" s="13">
        <v>6577.2</v>
      </c>
      <c r="D47" s="13">
        <v>6577.2</v>
      </c>
      <c r="E47" s="13">
        <f t="shared" si="0"/>
        <v>0</v>
      </c>
    </row>
    <row r="48" spans="1:5">
      <c r="A48" s="12" t="s">
        <v>37</v>
      </c>
      <c r="B48" s="13">
        <v>8851.8150000000005</v>
      </c>
      <c r="C48" s="13">
        <v>8851.8150000000005</v>
      </c>
      <c r="D48" s="13">
        <v>8851.8150000000005</v>
      </c>
      <c r="E48" s="13">
        <f t="shared" si="0"/>
        <v>0</v>
      </c>
    </row>
    <row r="49" spans="1:5" ht="31.5">
      <c r="A49" s="12" t="s">
        <v>38</v>
      </c>
      <c r="B49" s="13">
        <v>6560.7570000000005</v>
      </c>
      <c r="C49" s="13">
        <v>6560.7570000000005</v>
      </c>
      <c r="D49" s="13">
        <v>6560.7570000000005</v>
      </c>
      <c r="E49" s="13">
        <f t="shared" si="0"/>
        <v>0</v>
      </c>
    </row>
    <row r="50" spans="1:5">
      <c r="A50" s="12" t="s">
        <v>39</v>
      </c>
      <c r="B50" s="13">
        <v>5498.5392000000011</v>
      </c>
      <c r="C50" s="13">
        <v>5498.5392000000011</v>
      </c>
      <c r="D50" s="13">
        <v>5498.5392000000011</v>
      </c>
      <c r="E50" s="13">
        <f t="shared" si="0"/>
        <v>0</v>
      </c>
    </row>
    <row r="51" spans="1:5">
      <c r="A51" s="12" t="s">
        <v>40</v>
      </c>
      <c r="B51" s="13">
        <v>32572.800000000003</v>
      </c>
      <c r="C51" s="13">
        <v>32572.800000000003</v>
      </c>
      <c r="D51" s="13">
        <v>32572.800000000003</v>
      </c>
      <c r="E51" s="13">
        <f t="shared" si="0"/>
        <v>0</v>
      </c>
    </row>
    <row r="52" spans="1:5">
      <c r="A52" s="12" t="s">
        <v>41</v>
      </c>
      <c r="B52" s="13">
        <v>35078.400000000001</v>
      </c>
      <c r="C52" s="13">
        <v>35078.400000000001</v>
      </c>
      <c r="D52" s="13">
        <v>35078.400000000001</v>
      </c>
      <c r="E52" s="13">
        <f t="shared" si="0"/>
        <v>0</v>
      </c>
    </row>
    <row r="53" spans="1:5">
      <c r="A53" s="14" t="s">
        <v>42</v>
      </c>
      <c r="B53" s="13">
        <f>SUM(B10:B52)*1.18-17.04</f>
        <v>497688.002592</v>
      </c>
      <c r="C53" s="13">
        <f t="shared" ref="C53:D53" si="1">SUM(C10:C52)*1.18-17.04</f>
        <v>497688.002592</v>
      </c>
      <c r="D53" s="13">
        <f t="shared" si="1"/>
        <v>486847.106592</v>
      </c>
      <c r="E53" s="13">
        <f>SUM(E10:E52)*1.18</f>
        <v>10840.895999999999</v>
      </c>
    </row>
    <row r="54" spans="1:5">
      <c r="A54" s="11" t="s">
        <v>43</v>
      </c>
      <c r="B54" s="16"/>
      <c r="C54" s="16"/>
      <c r="D54" s="17"/>
      <c r="E54" s="11"/>
    </row>
    <row r="55" spans="1:5">
      <c r="A55" s="15" t="s">
        <v>44</v>
      </c>
      <c r="B55" s="15"/>
      <c r="C55" s="15"/>
      <c r="D55" s="15">
        <v>11918.3</v>
      </c>
      <c r="E55" s="11"/>
    </row>
    <row r="56" spans="1:5">
      <c r="A56" s="11" t="s">
        <v>45</v>
      </c>
      <c r="B56" s="20"/>
      <c r="C56" s="16"/>
      <c r="D56" s="20">
        <f>15124.62+410.54</f>
        <v>15535.160000000002</v>
      </c>
      <c r="E56" s="11"/>
    </row>
    <row r="58" spans="1:5">
      <c r="A58" s="26" t="s">
        <v>57</v>
      </c>
      <c r="B58" s="26"/>
      <c r="C58" s="26"/>
      <c r="D58" s="26"/>
      <c r="E58" s="26"/>
    </row>
    <row r="59" spans="1:5" ht="78.75">
      <c r="A59" s="21"/>
      <c r="B59" s="22" t="s">
        <v>58</v>
      </c>
      <c r="C59" s="22" t="s">
        <v>59</v>
      </c>
      <c r="D59" s="22" t="s">
        <v>60</v>
      </c>
      <c r="E59" s="22" t="s">
        <v>61</v>
      </c>
    </row>
    <row r="60" spans="1:5">
      <c r="A60" s="23" t="s">
        <v>62</v>
      </c>
      <c r="B60" s="24">
        <v>65692.92</v>
      </c>
      <c r="C60" s="24" t="s">
        <v>63</v>
      </c>
      <c r="D60" s="24" t="s">
        <v>63</v>
      </c>
      <c r="E60" s="24">
        <f>510.16+1405.55+1.82+270.18</f>
        <v>2187.71</v>
      </c>
    </row>
    <row r="61" spans="1:5">
      <c r="A61" s="23" t="s">
        <v>64</v>
      </c>
      <c r="B61" s="24">
        <f>B53</f>
        <v>497688.002592</v>
      </c>
      <c r="C61" s="24" t="s">
        <v>63</v>
      </c>
      <c r="D61" s="24" t="s">
        <v>63</v>
      </c>
      <c r="E61" s="24">
        <f>D55+D56</f>
        <v>27453.46</v>
      </c>
    </row>
    <row r="62" spans="1:5">
      <c r="A62" s="22" t="s">
        <v>65</v>
      </c>
      <c r="B62" s="24"/>
      <c r="C62" s="24"/>
      <c r="D62" s="24"/>
      <c r="E62" s="24"/>
    </row>
    <row r="63" spans="1:5">
      <c r="A63" s="23" t="s">
        <v>66</v>
      </c>
      <c r="B63" s="24">
        <f>B61</f>
        <v>497688.002592</v>
      </c>
      <c r="C63" s="24" t="s">
        <v>63</v>
      </c>
      <c r="D63" s="24" t="s">
        <v>63</v>
      </c>
      <c r="E63" s="24">
        <f>E61</f>
        <v>27453.46</v>
      </c>
    </row>
    <row r="64" spans="1:5">
      <c r="A64" s="25" t="s">
        <v>67</v>
      </c>
      <c r="B64" s="24" t="s">
        <v>63</v>
      </c>
      <c r="C64" s="24" t="s">
        <v>63</v>
      </c>
      <c r="D64" s="24" t="s">
        <v>63</v>
      </c>
      <c r="E64" s="24" t="s">
        <v>63</v>
      </c>
    </row>
    <row r="65" spans="1:5">
      <c r="A65" s="23" t="s">
        <v>68</v>
      </c>
      <c r="B65" s="24">
        <v>504599.35</v>
      </c>
      <c r="C65" s="24" t="s">
        <v>63</v>
      </c>
      <c r="D65" s="24" t="s">
        <v>63</v>
      </c>
      <c r="E65" s="24">
        <v>0</v>
      </c>
    </row>
    <row r="66" spans="1:5">
      <c r="A66" s="22" t="s">
        <v>65</v>
      </c>
      <c r="B66" s="24"/>
      <c r="C66" s="24"/>
      <c r="D66" s="24"/>
      <c r="E66" s="24"/>
    </row>
    <row r="67" spans="1:5">
      <c r="A67" s="23" t="s">
        <v>69</v>
      </c>
      <c r="B67" s="24">
        <f>B65</f>
        <v>504599.35</v>
      </c>
      <c r="C67" s="24" t="s">
        <v>63</v>
      </c>
      <c r="D67" s="24" t="s">
        <v>63</v>
      </c>
      <c r="E67" s="24" t="s">
        <v>63</v>
      </c>
    </row>
    <row r="68" spans="1:5">
      <c r="A68" s="25" t="s">
        <v>70</v>
      </c>
      <c r="B68" s="24" t="s">
        <v>63</v>
      </c>
      <c r="C68" s="24" t="s">
        <v>63</v>
      </c>
      <c r="D68" s="24" t="s">
        <v>63</v>
      </c>
      <c r="E68" s="24" t="s">
        <v>63</v>
      </c>
    </row>
    <row r="69" spans="1:5">
      <c r="A69" s="25" t="s">
        <v>71</v>
      </c>
      <c r="B69" s="24">
        <f>B60+B61-B65</f>
        <v>58781.572592000011</v>
      </c>
      <c r="C69" s="24" t="s">
        <v>63</v>
      </c>
      <c r="D69" s="24" t="s">
        <v>63</v>
      </c>
      <c r="E69" s="24">
        <f>E63-E65+E60</f>
        <v>29641.17</v>
      </c>
    </row>
    <row r="70" spans="1:5">
      <c r="A70" s="25" t="s">
        <v>72</v>
      </c>
      <c r="B70" s="24" t="s">
        <v>63</v>
      </c>
      <c r="C70" s="24" t="s">
        <v>63</v>
      </c>
      <c r="D70" s="24" t="s">
        <v>63</v>
      </c>
      <c r="E70" s="24" t="s">
        <v>63</v>
      </c>
    </row>
    <row r="71" spans="1:5">
      <c r="A71" s="25" t="s">
        <v>73</v>
      </c>
      <c r="B71" s="24">
        <f>D53</f>
        <v>486847.106592</v>
      </c>
      <c r="C71" s="24" t="s">
        <v>63</v>
      </c>
      <c r="D71" s="24" t="s">
        <v>63</v>
      </c>
      <c r="E71" s="24" t="s">
        <v>63</v>
      </c>
    </row>
    <row r="72" spans="1:5">
      <c r="A72" s="25" t="s">
        <v>74</v>
      </c>
      <c r="B72" s="24">
        <f>B60+B71-B67</f>
        <v>47940.676592000062</v>
      </c>
      <c r="C72" s="24" t="s">
        <v>63</v>
      </c>
      <c r="D72" s="32" t="s">
        <v>63</v>
      </c>
      <c r="E72" s="32" t="s">
        <v>63</v>
      </c>
    </row>
    <row r="73" spans="1:5">
      <c r="A73" s="25" t="s">
        <v>75</v>
      </c>
      <c r="B73" s="24">
        <f>B71+B60-B67-E53</f>
        <v>37099.780592000061</v>
      </c>
      <c r="C73" s="24"/>
      <c r="D73" s="32"/>
      <c r="E73" s="32"/>
    </row>
    <row r="74" spans="1:5">
      <c r="A74" s="25" t="s">
        <v>76</v>
      </c>
      <c r="B74" s="24"/>
      <c r="C74" s="24"/>
      <c r="D74" s="32"/>
      <c r="E74" s="32"/>
    </row>
  </sheetData>
  <mergeCells count="9">
    <mergeCell ref="A6:D6"/>
    <mergeCell ref="A58:E58"/>
    <mergeCell ref="D72:D74"/>
    <mergeCell ref="E72:E74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2017-07-25T12:26:25Z</cp:lastPrinted>
  <dcterms:created xsi:type="dcterms:W3CDTF">2016-03-02T11:50:41Z</dcterms:created>
  <dcterms:modified xsi:type="dcterms:W3CDTF">2018-03-30T14:42:10Z</dcterms:modified>
</cp:coreProperties>
</file>